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turbatrustamli/Documents/Əməkhaqqı 2026/"/>
    </mc:Choice>
  </mc:AlternateContent>
  <xr:revisionPtr revIDLastSave="0" documentId="13_ncr:1_{D4B91789-189F-B74D-8C8E-DE8D63FD2E9F}" xr6:coauthVersionLast="47" xr6:coauthVersionMax="47" xr10:uidLastSave="{00000000-0000-0000-0000-000000000000}"/>
  <bookViews>
    <workbookView xWindow="0" yWindow="500" windowWidth="28800" windowHeight="16600" xr2:uid="{00000000-000D-0000-FFFF-FFFF00000000}"/>
  </bookViews>
  <sheets>
    <sheet name="Yanvar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0" i="1"/>
  <c r="H15" i="1"/>
  <c r="G15" i="1"/>
  <c r="F15" i="1"/>
  <c r="L14" i="1"/>
  <c r="S14" i="1" s="1"/>
  <c r="I14" i="1"/>
  <c r="I13" i="1"/>
  <c r="L13" i="1" s="1"/>
  <c r="I12" i="1"/>
  <c r="L12" i="1" s="1"/>
  <c r="I11" i="1"/>
  <c r="L11" i="1" s="1"/>
  <c r="I10" i="1"/>
  <c r="I15" i="1" s="1"/>
  <c r="N13" i="1" l="1"/>
  <c r="S13" i="1"/>
  <c r="R13" i="1"/>
  <c r="Q13" i="1"/>
  <c r="P13" i="1"/>
  <c r="O13" i="1"/>
  <c r="S11" i="1"/>
  <c r="R11" i="1"/>
  <c r="Q11" i="1"/>
  <c r="P11" i="1"/>
  <c r="O11" i="1"/>
  <c r="N11" i="1"/>
  <c r="T11" i="1"/>
  <c r="U11" i="1" s="1"/>
  <c r="Q12" i="1"/>
  <c r="P12" i="1"/>
  <c r="O12" i="1"/>
  <c r="N12" i="1"/>
  <c r="S12" i="1"/>
  <c r="R12" i="1"/>
  <c r="T14" i="1"/>
  <c r="U14" i="1" s="1"/>
  <c r="N14" i="1"/>
  <c r="O14" i="1"/>
  <c r="L10" i="1"/>
  <c r="P14" i="1"/>
  <c r="Q14" i="1"/>
  <c r="R14" i="1"/>
  <c r="T12" i="1" l="1"/>
  <c r="U12" i="1" s="1"/>
  <c r="O10" i="1"/>
  <c r="O15" i="1" s="1"/>
  <c r="J21" i="1" s="1"/>
  <c r="L15" i="1"/>
  <c r="J17" i="1" s="1"/>
  <c r="N10" i="1"/>
  <c r="N15" i="1" s="1"/>
  <c r="J20" i="1" s="1"/>
  <c r="S10" i="1"/>
  <c r="S15" i="1" s="1"/>
  <c r="J25" i="1" s="1"/>
  <c r="R10" i="1"/>
  <c r="R15" i="1" s="1"/>
  <c r="J24" i="1" s="1"/>
  <c r="Q10" i="1"/>
  <c r="Q15" i="1" s="1"/>
  <c r="J23" i="1" s="1"/>
  <c r="P10" i="1"/>
  <c r="P15" i="1" s="1"/>
  <c r="J22" i="1" s="1"/>
  <c r="T13" i="1"/>
  <c r="U13" i="1" s="1"/>
  <c r="J19" i="1" l="1"/>
  <c r="T10" i="1"/>
  <c r="T15" i="1" l="1"/>
  <c r="U10" i="1"/>
  <c r="U15" i="1" s="1"/>
</calcChain>
</file>

<file path=xl/sharedStrings.xml><?xml version="1.0" encoding="utf-8"?>
<sst xmlns="http://schemas.openxmlformats.org/spreadsheetml/2006/main" count="64" uniqueCount="63">
  <si>
    <t>Mühasibat xidmətləri</t>
  </si>
  <si>
    <t>994 50 225 82 05</t>
  </si>
  <si>
    <t>Accounting.Az MMC</t>
  </si>
  <si>
    <t xml:space="preserve">                     2026-ci ilin Yanvar  ayı üçün hesablanmış əməkhaqqı Cədvəli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</si>
  <si>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(Neft-qaz sahəsində fəaliyyəti olmayan və qeyri-dövlət sektoruna aid edilən vergi ödəyiciləri uzrə )</t>
  </si>
  <si>
    <t>№</t>
  </si>
  <si>
    <t>Soyadi, adı, atasının adı</t>
  </si>
  <si>
    <t>FİN</t>
  </si>
  <si>
    <t>Vəzifəsi</t>
  </si>
  <si>
    <t>Əməkhaqqı</t>
  </si>
  <si>
    <t>HESABLANIB</t>
  </si>
  <si>
    <t>CƏMİ</t>
  </si>
  <si>
    <t>TUTULMUŞDUR</t>
  </si>
  <si>
    <t>İşəgötürən tərəfindən</t>
  </si>
  <si>
    <t>CƏMİ tutulmuşdur</t>
  </si>
  <si>
    <t>Ödənilməli Məbləğ</t>
  </si>
  <si>
    <t>ayın iş saatları</t>
  </si>
  <si>
    <t>faktiki iş saatları</t>
  </si>
  <si>
    <t>hesablanmış əməkhaqqı</t>
  </si>
  <si>
    <t>Mükafat</t>
  </si>
  <si>
    <t>Məzuniyyət</t>
  </si>
  <si>
    <t>Gəlir vergisi</t>
  </si>
  <si>
    <t>Pensiya Fondu 3%</t>
  </si>
  <si>
    <t>İ.S.H.       0,5%</t>
  </si>
  <si>
    <t>İ.T.S.H.       2%</t>
  </si>
  <si>
    <t xml:space="preserve">Pensiya Fondu </t>
  </si>
  <si>
    <t>İ.T.S.H.       1%</t>
  </si>
  <si>
    <t>Məmmədov Məmməd Məmməd oğlu</t>
  </si>
  <si>
    <t>1F1F1F1</t>
  </si>
  <si>
    <t>Direktor</t>
  </si>
  <si>
    <t>Əliyev Əli Əli oğlu</t>
  </si>
  <si>
    <t>2A2A2A2</t>
  </si>
  <si>
    <t>Baş Mühasib</t>
  </si>
  <si>
    <t>Həsənov Həsən Həsən oğlu</t>
  </si>
  <si>
    <t>3B3B3B</t>
  </si>
  <si>
    <t>Mühasib</t>
  </si>
  <si>
    <t>Əhmədov Əhməd Əhməd oğlu</t>
  </si>
  <si>
    <t>4D4D4D4</t>
  </si>
  <si>
    <t>Xəzinədar</t>
  </si>
  <si>
    <t>Piriyev Piri Piri oğlu</t>
  </si>
  <si>
    <t>5R5R5RR</t>
  </si>
  <si>
    <t>Sürücü</t>
  </si>
  <si>
    <t>Cəmi</t>
  </si>
  <si>
    <t>Əməkhaqqı fondu</t>
  </si>
  <si>
    <t>Ödəniş üçün büdcə səviyyə və təsnifat kodları</t>
  </si>
  <si>
    <t>Büdcə 
Səviyyə Kodu</t>
  </si>
  <si>
    <t>Hüquqi Şəxs 
Büdcə Təsnifat Kodu</t>
  </si>
  <si>
    <t>Fərdi Sahibkar
Büdcə Təsnifat Kodu</t>
  </si>
  <si>
    <t>www.muhasibat.az</t>
  </si>
  <si>
    <t>Gəlir vergisi (İşçidən tutulan)</t>
  </si>
  <si>
    <t>www.audit.az</t>
  </si>
  <si>
    <t>Pensiya Fondu (İşçidən tutulan)</t>
  </si>
  <si>
    <t>www.accounting.az</t>
  </si>
  <si>
    <t xml:space="preserve">İşsizlkdən Sığorta Haqqı (İşçidən tutulan) </t>
  </si>
  <si>
    <t>www.vergi.az</t>
  </si>
  <si>
    <t>İcbari Tibbi Sığorta (İşçidən tutulan)</t>
  </si>
  <si>
    <t>www.finstaff.az</t>
  </si>
  <si>
    <t>Pensiya Fondu (İşəgötürən tərəfindən)</t>
  </si>
  <si>
    <t>www.hesabat.az</t>
  </si>
  <si>
    <t xml:space="preserve">İşsizlikdən Sığorta Haqqı (İşəgötürən tərəfindən) </t>
  </si>
  <si>
    <t>www.kadr.az</t>
  </si>
  <si>
    <t>İcbari Tibbi Sığorta (İşəgötürən tərəfindən)</t>
  </si>
  <si>
    <t>www.excel.az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</si>
</sst>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_-* #,##0.00\ _₽_-;\-* #,##0.00\ _₽_-;_-* &quot;-&quot;??\ _₽_-;_-@"/>
  </numFmts>
  <fonts count="15" x14ac:knownFonts="1">
    <font>
      <sz val="10"/>
      <color rgb="FF000000"/>
      <name val="Arial"/>
      <scheme val="minor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name val="Arial"/>
      <family val="2"/>
    </font>
    <font>
      <b/>
      <i/>
      <u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i/>
      <sz val="12"/>
      <color rgb="FFFF0000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u/>
      <sz val="11"/>
      <color rgb="FF548DD4"/>
      <name val="Calibri"/>
      <family val="2"/>
    </font>
    <font>
      <b/>
      <u/>
      <sz val="11"/>
      <color rgb="FF548DD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165" fontId="3" fillId="0" borderId="10" xfId="0" applyNumberFormat="1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2" fontId="3" fillId="0" borderId="10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4" fontId="3" fillId="0" borderId="10" xfId="0" applyNumberFormat="1" applyFont="1" applyBorder="1" applyAlignment="1">
      <alignment wrapText="1"/>
    </xf>
    <xf numFmtId="2" fontId="2" fillId="0" borderId="13" xfId="0" applyNumberFormat="1" applyFont="1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2" fillId="0" borderId="0" xfId="0" applyFont="1"/>
    <xf numFmtId="165" fontId="2" fillId="0" borderId="17" xfId="0" applyNumberFormat="1" applyFont="1" applyBorder="1" applyAlignment="1">
      <alignment wrapText="1"/>
    </xf>
    <xf numFmtId="1" fontId="2" fillId="0" borderId="17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wrapText="1"/>
    </xf>
    <xf numFmtId="2" fontId="2" fillId="0" borderId="18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2" fontId="9" fillId="0" borderId="0" xfId="0" applyNumberFormat="1" applyFont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2" fontId="13" fillId="0" borderId="0" xfId="0" applyNumberFormat="1" applyFont="1" applyAlignment="1">
      <alignment horizontal="left"/>
    </xf>
    <xf numFmtId="2" fontId="2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2" fillId="3" borderId="10" xfId="0" applyNumberFormat="1" applyFont="1" applyFill="1" applyBorder="1"/>
    <xf numFmtId="0" fontId="3" fillId="3" borderId="0" xfId="0" applyFont="1" applyFill="1" applyAlignment="1">
      <alignment horizontal="left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23" xfId="0" applyFont="1" applyBorder="1" applyAlignment="1">
      <alignment horizontal="center"/>
    </xf>
    <xf numFmtId="0" fontId="6" fillId="0" borderId="25" xfId="0" applyFont="1" applyBorder="1"/>
    <xf numFmtId="0" fontId="3" fillId="0" borderId="23" xfId="0" applyFont="1" applyBorder="1" applyAlignment="1">
      <alignment horizontal="left"/>
    </xf>
    <xf numFmtId="0" fontId="6" fillId="0" borderId="24" xfId="0" applyFont="1" applyBorder="1"/>
    <xf numFmtId="0" fontId="3" fillId="3" borderId="23" xfId="0" applyFont="1" applyFill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6" fillId="0" borderId="15" xfId="0" applyFont="1" applyBorder="1"/>
    <xf numFmtId="0" fontId="6" fillId="0" borderId="16" xfId="0" applyFont="1" applyBorder="1"/>
    <xf numFmtId="2" fontId="8" fillId="0" borderId="22" xfId="0" applyNumberFormat="1" applyFont="1" applyBorder="1" applyAlignment="1">
      <alignment horizontal="center" vertical="center"/>
    </xf>
    <xf numFmtId="0" fontId="6" fillId="0" borderId="9" xfId="0" applyFont="1" applyBorder="1"/>
    <xf numFmtId="0" fontId="2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 wrapText="1"/>
    </xf>
    <xf numFmtId="0" fontId="7" fillId="0" borderId="19" xfId="0" applyFont="1" applyBorder="1" applyAlignment="1">
      <alignment horizontal="left" vertical="center"/>
    </xf>
    <xf numFmtId="0" fontId="6" fillId="0" borderId="20" xfId="0" applyFont="1" applyBorder="1"/>
    <xf numFmtId="0" fontId="6" fillId="0" borderId="21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2" fillId="0" borderId="3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8" xfId="0" applyFont="1" applyBorder="1"/>
    <xf numFmtId="0" fontId="2" fillId="0" borderId="7" xfId="0" applyFont="1" applyBorder="1" applyAlignment="1">
      <alignment horizontal="center" vertical="center" wrapText="1"/>
    </xf>
    <xf numFmtId="0" fontId="6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.az/" TargetMode="External"/><Relationship Id="rId3" Type="http://schemas.openxmlformats.org/officeDocument/2006/relationships/hyperlink" Target="http://www.accounting.az/" TargetMode="External"/><Relationship Id="rId7" Type="http://schemas.openxmlformats.org/officeDocument/2006/relationships/hyperlink" Target="http://www.kadr.az/" TargetMode="External"/><Relationship Id="rId2" Type="http://schemas.openxmlformats.org/officeDocument/2006/relationships/hyperlink" Target="http://www.audit.az/" TargetMode="External"/><Relationship Id="rId1" Type="http://schemas.openxmlformats.org/officeDocument/2006/relationships/hyperlink" Target="http://www.muhasibat.az/" TargetMode="External"/><Relationship Id="rId6" Type="http://schemas.openxmlformats.org/officeDocument/2006/relationships/hyperlink" Target="http://www.hesabat.az/" TargetMode="External"/><Relationship Id="rId5" Type="http://schemas.openxmlformats.org/officeDocument/2006/relationships/hyperlink" Target="http://www.finstaff.az/" TargetMode="External"/><Relationship Id="rId4" Type="http://schemas.openxmlformats.org/officeDocument/2006/relationships/hyperlink" Target="http://www.vergi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T19" sqref="T19"/>
    </sheetView>
  </sheetViews>
  <sheetFormatPr baseColWidth="10" defaultColWidth="12.6640625" defaultRowHeight="15" customHeight="1" x14ac:dyDescent="0.15"/>
  <cols>
    <col min="1" max="1" width="1.1640625" customWidth="1"/>
    <col min="2" max="2" width="2.33203125" customWidth="1"/>
    <col min="3" max="3" width="31.1640625" customWidth="1"/>
    <col min="4" max="4" width="9.83203125" customWidth="1"/>
    <col min="5" max="5" width="11.6640625" customWidth="1"/>
    <col min="6" max="6" width="12.83203125" customWidth="1"/>
    <col min="7" max="7" width="7.33203125" customWidth="1"/>
    <col min="8" max="8" width="7.6640625" customWidth="1"/>
    <col min="9" max="9" width="11.5" customWidth="1"/>
    <col min="10" max="10" width="10.6640625" customWidth="1"/>
    <col min="11" max="11" width="12.5" customWidth="1"/>
    <col min="12" max="12" width="10.6640625" customWidth="1"/>
    <col min="13" max="13" width="9" customWidth="1"/>
    <col min="14" max="14" width="8.33203125" customWidth="1"/>
    <col min="15" max="15" width="10.1640625" customWidth="1"/>
    <col min="16" max="16" width="7.5" customWidth="1"/>
    <col min="17" max="17" width="9.5" hidden="1" customWidth="1"/>
    <col min="18" max="18" width="7.83203125" hidden="1" customWidth="1"/>
    <col min="19" max="19" width="6.83203125" customWidth="1"/>
    <col min="20" max="20" width="19.83203125" customWidth="1"/>
    <col min="21" max="21" width="11" customWidth="1"/>
    <col min="22" max="25" width="8" customWidth="1"/>
  </cols>
  <sheetData>
    <row r="1" spans="1:25" ht="15.75" customHeight="1" x14ac:dyDescent="0.2">
      <c r="C1" s="1" t="s">
        <v>0</v>
      </c>
    </row>
    <row r="2" spans="1:25" ht="15.75" customHeight="1" x14ac:dyDescent="0.2">
      <c r="C2" s="2" t="s">
        <v>1</v>
      </c>
    </row>
    <row r="3" spans="1:25" ht="15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">
      <c r="A4" s="3"/>
      <c r="B4" s="59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3"/>
      <c r="W4" s="3"/>
      <c r="X4" s="3"/>
      <c r="Y4" s="3"/>
    </row>
    <row r="5" spans="1:25" ht="22.5" customHeight="1" x14ac:dyDescent="0.2">
      <c r="A5" s="3"/>
      <c r="B5" s="61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3"/>
      <c r="W5" s="3"/>
      <c r="X5" s="3"/>
      <c r="Y5" s="3"/>
    </row>
    <row r="6" spans="1:25" ht="15.75" customHeight="1" x14ac:dyDescent="0.2">
      <c r="A6" s="3"/>
      <c r="B6" s="62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3"/>
      <c r="W6" s="3"/>
      <c r="X6" s="3"/>
      <c r="Y6" s="3"/>
    </row>
    <row r="7" spans="1:25" ht="15.75" customHeight="1" x14ac:dyDescent="0.2">
      <c r="A7" s="3"/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4"/>
      <c r="Q7" s="4"/>
      <c r="R7" s="4"/>
      <c r="S7" s="4"/>
      <c r="T7" s="4"/>
      <c r="U7" s="4"/>
      <c r="V7" s="3"/>
      <c r="W7" s="3"/>
      <c r="X7" s="3"/>
      <c r="Y7" s="3"/>
    </row>
    <row r="8" spans="1:25" ht="15.75" customHeight="1" x14ac:dyDescent="0.2">
      <c r="A8" s="3"/>
      <c r="B8" s="63" t="s">
        <v>5</v>
      </c>
      <c r="C8" s="58" t="s">
        <v>6</v>
      </c>
      <c r="D8" s="58" t="s">
        <v>7</v>
      </c>
      <c r="E8" s="58" t="s">
        <v>8</v>
      </c>
      <c r="F8" s="58" t="s">
        <v>9</v>
      </c>
      <c r="G8" s="55" t="s">
        <v>10</v>
      </c>
      <c r="H8" s="56"/>
      <c r="I8" s="56"/>
      <c r="J8" s="56"/>
      <c r="K8" s="57"/>
      <c r="L8" s="54" t="s">
        <v>11</v>
      </c>
      <c r="M8" s="55" t="s">
        <v>12</v>
      </c>
      <c r="N8" s="56"/>
      <c r="O8" s="56"/>
      <c r="P8" s="57"/>
      <c r="Q8" s="55" t="s">
        <v>13</v>
      </c>
      <c r="R8" s="56"/>
      <c r="S8" s="57"/>
      <c r="T8" s="58" t="s">
        <v>14</v>
      </c>
      <c r="U8" s="65" t="s">
        <v>15</v>
      </c>
      <c r="V8" s="3"/>
      <c r="W8" s="3"/>
      <c r="X8" s="3"/>
      <c r="Y8" s="3"/>
    </row>
    <row r="9" spans="1:25" ht="15.75" customHeight="1" x14ac:dyDescent="0.2">
      <c r="A9" s="3"/>
      <c r="B9" s="64"/>
      <c r="C9" s="45"/>
      <c r="D9" s="45"/>
      <c r="E9" s="45"/>
      <c r="F9" s="45"/>
      <c r="G9" s="6" t="s">
        <v>16</v>
      </c>
      <c r="H9" s="6" t="s">
        <v>17</v>
      </c>
      <c r="I9" s="6" t="s">
        <v>18</v>
      </c>
      <c r="J9" s="6" t="s">
        <v>19</v>
      </c>
      <c r="K9" s="6" t="s">
        <v>20</v>
      </c>
      <c r="L9" s="45"/>
      <c r="M9" s="6" t="s">
        <v>21</v>
      </c>
      <c r="N9" s="6" t="s">
        <v>22</v>
      </c>
      <c r="O9" s="6" t="s">
        <v>23</v>
      </c>
      <c r="P9" s="6" t="s">
        <v>24</v>
      </c>
      <c r="Q9" s="6" t="s">
        <v>25</v>
      </c>
      <c r="R9" s="6" t="s">
        <v>23</v>
      </c>
      <c r="S9" s="6" t="s">
        <v>26</v>
      </c>
      <c r="T9" s="45"/>
      <c r="U9" s="66"/>
      <c r="V9" s="3"/>
      <c r="W9" s="3"/>
      <c r="X9" s="3"/>
      <c r="Y9" s="3"/>
    </row>
    <row r="10" spans="1:25" ht="15.75" customHeight="1" x14ac:dyDescent="0.2">
      <c r="A10" s="3"/>
      <c r="B10" s="7">
        <v>1</v>
      </c>
      <c r="C10" s="8" t="s">
        <v>27</v>
      </c>
      <c r="D10" s="8" t="s">
        <v>28</v>
      </c>
      <c r="E10" s="9" t="s">
        <v>29</v>
      </c>
      <c r="F10" s="10">
        <v>9000</v>
      </c>
      <c r="G10" s="11">
        <v>143</v>
      </c>
      <c r="H10" s="11">
        <v>143</v>
      </c>
      <c r="I10" s="12">
        <f t="shared" ref="I10:I14" si="0">F10/G10*H10</f>
        <v>9000</v>
      </c>
      <c r="J10" s="12"/>
      <c r="K10" s="12"/>
      <c r="L10" s="13">
        <f t="shared" ref="L10:L14" si="1">SUM(I10:K10)</f>
        <v>9000</v>
      </c>
      <c r="M10" s="14">
        <f>IF(L10&lt;=200,0,IF(L10&lt;2500,(L10-200)*3%,IF(L10&lt;=8000,75+(L10-2500)*10%,IF(L10&gt;8000,625+(L10-8000)*14%))))</f>
        <v>765</v>
      </c>
      <c r="N10" s="14">
        <f t="shared" ref="N10:N14" si="2">IF(L10&lt;=200,L10*3%,IF(L10&gt;200,6+(L10-200)*10%))</f>
        <v>886</v>
      </c>
      <c r="O10" s="12">
        <f t="shared" ref="O10:O14" si="3">L10*0.5%</f>
        <v>45</v>
      </c>
      <c r="P10" s="14">
        <f t="shared" ref="P10:P14" si="4">IF(L10&lt;=2500,L10*2%,IF(L10&gt;2500,50+(L10-2500)*0.5%))</f>
        <v>82.5</v>
      </c>
      <c r="Q10" s="14">
        <f t="shared" ref="Q10:Q14" si="5">IF(L10&lt;=200,L10*22%,IF(L10&lt;=8000,44+(L10-200)*15%,IF(L10&gt;8000,1214+(L10-8000)*11%)))</f>
        <v>1324</v>
      </c>
      <c r="R10" s="12">
        <f t="shared" ref="R10:R14" si="6">L10*0.5%</f>
        <v>45</v>
      </c>
      <c r="S10" s="14">
        <f t="shared" ref="S10:S14" si="7">IF(L10&lt;=2500,L10*2%,IF(L10&gt;2500,50+(L10-2500)*0.5%))</f>
        <v>82.5</v>
      </c>
      <c r="T10" s="12">
        <f t="shared" ref="T10:T14" si="8">M10+P10+N10+O10</f>
        <v>1778.5</v>
      </c>
      <c r="U10" s="15">
        <f t="shared" ref="U10:U14" si="9">L10-T10</f>
        <v>7221.5</v>
      </c>
      <c r="V10" s="3"/>
      <c r="W10" s="3"/>
      <c r="X10" s="3"/>
      <c r="Y10" s="3"/>
    </row>
    <row r="11" spans="1:25" ht="15.75" customHeight="1" x14ac:dyDescent="0.2">
      <c r="A11" s="3"/>
      <c r="B11" s="7">
        <v>2</v>
      </c>
      <c r="C11" s="8" t="s">
        <v>30</v>
      </c>
      <c r="D11" s="8" t="s">
        <v>31</v>
      </c>
      <c r="E11" s="16" t="s">
        <v>32</v>
      </c>
      <c r="F11" s="10">
        <v>7500</v>
      </c>
      <c r="G11" s="11">
        <v>143</v>
      </c>
      <c r="H11" s="11">
        <v>143</v>
      </c>
      <c r="I11" s="12">
        <f t="shared" si="0"/>
        <v>7500</v>
      </c>
      <c r="J11" s="12"/>
      <c r="K11" s="12"/>
      <c r="L11" s="13">
        <f t="shared" si="1"/>
        <v>7500</v>
      </c>
      <c r="M11" s="14">
        <f t="shared" ref="M11:M15" si="10">IF(L11&lt;=200,0,IF(L11&lt;2500,(L11-200)*3%,IF(L11&lt;=8000,75+(L11-2500)*10%,IF(L11&gt;8000,625+(L11-8000)*14%))))</f>
        <v>575</v>
      </c>
      <c r="N11" s="14">
        <f t="shared" si="2"/>
        <v>736</v>
      </c>
      <c r="O11" s="12">
        <f t="shared" si="3"/>
        <v>37.5</v>
      </c>
      <c r="P11" s="14">
        <f t="shared" si="4"/>
        <v>75</v>
      </c>
      <c r="Q11" s="14">
        <f t="shared" si="5"/>
        <v>1139</v>
      </c>
      <c r="R11" s="12">
        <f t="shared" si="6"/>
        <v>37.5</v>
      </c>
      <c r="S11" s="14">
        <f t="shared" si="7"/>
        <v>75</v>
      </c>
      <c r="T11" s="12">
        <f t="shared" si="8"/>
        <v>1423.5</v>
      </c>
      <c r="U11" s="15">
        <f t="shared" si="9"/>
        <v>6076.5</v>
      </c>
      <c r="V11" s="3"/>
      <c r="W11" s="3"/>
      <c r="X11" s="3"/>
      <c r="Y11" s="3"/>
    </row>
    <row r="12" spans="1:25" ht="15.75" customHeight="1" x14ac:dyDescent="0.2">
      <c r="A12" s="3"/>
      <c r="B12" s="7">
        <v>3</v>
      </c>
      <c r="C12" s="8" t="s">
        <v>33</v>
      </c>
      <c r="D12" s="8" t="s">
        <v>34</v>
      </c>
      <c r="E12" s="9" t="s">
        <v>35</v>
      </c>
      <c r="F12" s="10">
        <v>2000</v>
      </c>
      <c r="G12" s="11">
        <v>143</v>
      </c>
      <c r="H12" s="11">
        <v>143</v>
      </c>
      <c r="I12" s="12">
        <f t="shared" si="0"/>
        <v>2000</v>
      </c>
      <c r="J12" s="12"/>
      <c r="K12" s="12"/>
      <c r="L12" s="13">
        <f t="shared" si="1"/>
        <v>2000</v>
      </c>
      <c r="M12" s="14">
        <f t="shared" si="10"/>
        <v>54</v>
      </c>
      <c r="N12" s="14">
        <f t="shared" si="2"/>
        <v>186</v>
      </c>
      <c r="O12" s="12">
        <f t="shared" si="3"/>
        <v>10</v>
      </c>
      <c r="P12" s="14">
        <f t="shared" si="4"/>
        <v>40</v>
      </c>
      <c r="Q12" s="14">
        <f t="shared" si="5"/>
        <v>314</v>
      </c>
      <c r="R12" s="12">
        <f t="shared" si="6"/>
        <v>10</v>
      </c>
      <c r="S12" s="14">
        <f t="shared" si="7"/>
        <v>40</v>
      </c>
      <c r="T12" s="12">
        <f t="shared" si="8"/>
        <v>290</v>
      </c>
      <c r="U12" s="15">
        <f t="shared" si="9"/>
        <v>1710</v>
      </c>
      <c r="V12" s="3"/>
      <c r="W12" s="3"/>
      <c r="X12" s="3"/>
      <c r="Y12" s="3"/>
    </row>
    <row r="13" spans="1:25" ht="15.75" customHeight="1" x14ac:dyDescent="0.2">
      <c r="A13" s="3"/>
      <c r="B13" s="7">
        <v>4</v>
      </c>
      <c r="C13" s="8" t="s">
        <v>36</v>
      </c>
      <c r="D13" s="8" t="s">
        <v>37</v>
      </c>
      <c r="E13" s="9" t="s">
        <v>38</v>
      </c>
      <c r="F13" s="10">
        <v>1000</v>
      </c>
      <c r="G13" s="11">
        <v>143</v>
      </c>
      <c r="H13" s="11">
        <v>143</v>
      </c>
      <c r="I13" s="12">
        <f t="shared" si="0"/>
        <v>1000</v>
      </c>
      <c r="J13" s="12"/>
      <c r="K13" s="12"/>
      <c r="L13" s="13">
        <f t="shared" si="1"/>
        <v>1000</v>
      </c>
      <c r="M13" s="14">
        <f t="shared" si="10"/>
        <v>24</v>
      </c>
      <c r="N13" s="14">
        <f t="shared" si="2"/>
        <v>86</v>
      </c>
      <c r="O13" s="12">
        <f t="shared" si="3"/>
        <v>5</v>
      </c>
      <c r="P13" s="14">
        <f t="shared" si="4"/>
        <v>20</v>
      </c>
      <c r="Q13" s="14">
        <f t="shared" si="5"/>
        <v>164</v>
      </c>
      <c r="R13" s="12">
        <f t="shared" si="6"/>
        <v>5</v>
      </c>
      <c r="S13" s="14">
        <f t="shared" si="7"/>
        <v>20</v>
      </c>
      <c r="T13" s="12">
        <f t="shared" si="8"/>
        <v>135</v>
      </c>
      <c r="U13" s="15">
        <f t="shared" si="9"/>
        <v>865</v>
      </c>
      <c r="V13" s="3"/>
      <c r="W13" s="3"/>
      <c r="X13" s="3"/>
      <c r="Y13" s="3"/>
    </row>
    <row r="14" spans="1:25" ht="15.75" customHeight="1" x14ac:dyDescent="0.2">
      <c r="A14" s="3"/>
      <c r="B14" s="7">
        <v>5</v>
      </c>
      <c r="C14" s="8" t="s">
        <v>39</v>
      </c>
      <c r="D14" s="8" t="s">
        <v>40</v>
      </c>
      <c r="E14" s="9" t="s">
        <v>41</v>
      </c>
      <c r="F14" s="10">
        <v>500</v>
      </c>
      <c r="G14" s="11">
        <v>143</v>
      </c>
      <c r="H14" s="11">
        <v>143</v>
      </c>
      <c r="I14" s="12">
        <f t="shared" si="0"/>
        <v>500</v>
      </c>
      <c r="J14" s="12"/>
      <c r="K14" s="12"/>
      <c r="L14" s="13">
        <f t="shared" si="1"/>
        <v>500</v>
      </c>
      <c r="M14" s="14">
        <f t="shared" si="10"/>
        <v>9</v>
      </c>
      <c r="N14" s="14">
        <f t="shared" si="2"/>
        <v>36</v>
      </c>
      <c r="O14" s="12">
        <f t="shared" si="3"/>
        <v>2.5</v>
      </c>
      <c r="P14" s="14">
        <f t="shared" si="4"/>
        <v>10</v>
      </c>
      <c r="Q14" s="14">
        <f t="shared" si="5"/>
        <v>89</v>
      </c>
      <c r="R14" s="12">
        <f t="shared" si="6"/>
        <v>2.5</v>
      </c>
      <c r="S14" s="14">
        <f t="shared" si="7"/>
        <v>10</v>
      </c>
      <c r="T14" s="12">
        <f t="shared" si="8"/>
        <v>57.5</v>
      </c>
      <c r="U14" s="15">
        <f t="shared" si="9"/>
        <v>442.5</v>
      </c>
      <c r="V14" s="3"/>
      <c r="W14" s="3"/>
      <c r="X14" s="3"/>
      <c r="Y14" s="3"/>
    </row>
    <row r="15" spans="1:25" ht="15.75" customHeight="1" x14ac:dyDescent="0.2">
      <c r="A15" s="17"/>
      <c r="B15" s="41" t="s">
        <v>42</v>
      </c>
      <c r="C15" s="42"/>
      <c r="D15" s="42"/>
      <c r="E15" s="43"/>
      <c r="F15" s="18">
        <f t="shared" ref="F15:I15" si="11">SUM(F10:F14)</f>
        <v>20000</v>
      </c>
      <c r="G15" s="19">
        <f t="shared" si="11"/>
        <v>715</v>
      </c>
      <c r="H15" s="19">
        <f t="shared" si="11"/>
        <v>715</v>
      </c>
      <c r="I15" s="20">
        <f t="shared" si="11"/>
        <v>20000</v>
      </c>
      <c r="J15" s="20"/>
      <c r="K15" s="20"/>
      <c r="L15" s="20">
        <f t="shared" ref="L15:U15" si="12">SUM(L10:L14)</f>
        <v>20000</v>
      </c>
      <c r="M15" s="14">
        <f t="shared" si="10"/>
        <v>2305</v>
      </c>
      <c r="N15" s="20">
        <f t="shared" si="12"/>
        <v>1930</v>
      </c>
      <c r="O15" s="20">
        <f t="shared" si="12"/>
        <v>100</v>
      </c>
      <c r="P15" s="20">
        <f t="shared" si="12"/>
        <v>227.5</v>
      </c>
      <c r="Q15" s="20">
        <f t="shared" si="12"/>
        <v>3030</v>
      </c>
      <c r="R15" s="20">
        <f t="shared" si="12"/>
        <v>100</v>
      </c>
      <c r="S15" s="20">
        <f t="shared" si="12"/>
        <v>227.5</v>
      </c>
      <c r="T15" s="20">
        <f t="shared" si="12"/>
        <v>3684.5</v>
      </c>
      <c r="U15" s="21">
        <f t="shared" si="12"/>
        <v>16315.5</v>
      </c>
      <c r="V15" s="17"/>
      <c r="W15" s="17"/>
      <c r="X15" s="17"/>
      <c r="Y15" s="17"/>
    </row>
    <row r="16" spans="1:25" ht="15.75" customHeight="1" x14ac:dyDescent="0.2">
      <c r="A16" s="3"/>
      <c r="B16" s="22"/>
      <c r="C16" s="22"/>
      <c r="D16" s="22"/>
      <c r="E16" s="23"/>
      <c r="F16" s="3"/>
      <c r="G16" s="22"/>
      <c r="H16" s="2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">
      <c r="A17" s="3"/>
      <c r="B17" s="22"/>
      <c r="C17" s="22"/>
      <c r="D17" s="22"/>
      <c r="E17" s="48" t="s">
        <v>43</v>
      </c>
      <c r="F17" s="49"/>
      <c r="G17" s="49"/>
      <c r="H17" s="49"/>
      <c r="I17" s="50"/>
      <c r="J17" s="44">
        <f>L15</f>
        <v>20000</v>
      </c>
      <c r="K17" s="46" t="s">
        <v>44</v>
      </c>
      <c r="L17" s="39"/>
      <c r="M17" s="39"/>
      <c r="N17" s="39"/>
      <c r="O17" s="37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3" customHeight="1" x14ac:dyDescent="0.2">
      <c r="A18" s="3"/>
      <c r="B18" s="22"/>
      <c r="C18" s="24"/>
      <c r="D18" s="24"/>
      <c r="E18" s="51"/>
      <c r="F18" s="52"/>
      <c r="G18" s="52"/>
      <c r="H18" s="52"/>
      <c r="I18" s="53"/>
      <c r="J18" s="45"/>
      <c r="K18" s="25" t="s">
        <v>45</v>
      </c>
      <c r="L18" s="47" t="s">
        <v>46</v>
      </c>
      <c r="M18" s="37"/>
      <c r="N18" s="47" t="s">
        <v>47</v>
      </c>
      <c r="O18" s="37"/>
      <c r="P18" s="3"/>
      <c r="Q18" s="26"/>
      <c r="R18" s="26"/>
      <c r="S18" s="26"/>
      <c r="T18" s="3"/>
      <c r="U18" s="23"/>
      <c r="V18" s="3"/>
      <c r="W18" s="3"/>
      <c r="X18" s="3"/>
      <c r="Y18" s="3"/>
    </row>
    <row r="19" spans="1:25" ht="15.75" customHeight="1" x14ac:dyDescent="0.2">
      <c r="A19" s="3"/>
      <c r="B19" s="22"/>
      <c r="C19" s="27" t="s">
        <v>48</v>
      </c>
      <c r="D19" s="24"/>
      <c r="E19" s="38" t="s">
        <v>49</v>
      </c>
      <c r="F19" s="39"/>
      <c r="G19" s="39"/>
      <c r="H19" s="39"/>
      <c r="I19" s="37"/>
      <c r="J19" s="28">
        <f>M15</f>
        <v>2305</v>
      </c>
      <c r="K19" s="29">
        <v>1</v>
      </c>
      <c r="L19" s="36">
        <v>111111</v>
      </c>
      <c r="M19" s="37"/>
      <c r="N19" s="36">
        <v>111111</v>
      </c>
      <c r="O19" s="37"/>
      <c r="P19" s="3"/>
      <c r="Q19" s="30"/>
      <c r="R19" s="30"/>
      <c r="S19" s="30"/>
      <c r="T19" s="3"/>
      <c r="U19" s="23"/>
      <c r="V19" s="3"/>
      <c r="W19" s="3"/>
      <c r="X19" s="3"/>
      <c r="Y19" s="3"/>
    </row>
    <row r="20" spans="1:25" ht="15.75" customHeight="1" x14ac:dyDescent="0.2">
      <c r="A20" s="3"/>
      <c r="B20" s="22"/>
      <c r="C20" s="27" t="s">
        <v>50</v>
      </c>
      <c r="D20" s="24"/>
      <c r="E20" s="38" t="s">
        <v>51</v>
      </c>
      <c r="F20" s="39"/>
      <c r="G20" s="39"/>
      <c r="H20" s="39"/>
      <c r="I20" s="37"/>
      <c r="J20" s="28">
        <f>N15</f>
        <v>1930</v>
      </c>
      <c r="K20" s="29">
        <v>4</v>
      </c>
      <c r="L20" s="36">
        <v>121211</v>
      </c>
      <c r="M20" s="37"/>
      <c r="N20" s="36">
        <v>121212</v>
      </c>
      <c r="O20" s="37"/>
      <c r="P20" s="3"/>
      <c r="Q20" s="30"/>
      <c r="R20" s="30"/>
      <c r="S20" s="30"/>
      <c r="T20" s="3"/>
      <c r="U20" s="23"/>
      <c r="V20" s="3"/>
      <c r="W20" s="3"/>
      <c r="X20" s="3"/>
      <c r="Y20" s="3"/>
    </row>
    <row r="21" spans="1:25" ht="15.75" customHeight="1" x14ac:dyDescent="0.2">
      <c r="A21" s="3"/>
      <c r="B21" s="22"/>
      <c r="C21" s="27" t="s">
        <v>52</v>
      </c>
      <c r="D21" s="3"/>
      <c r="E21" s="38" t="s">
        <v>53</v>
      </c>
      <c r="F21" s="39"/>
      <c r="G21" s="39"/>
      <c r="H21" s="39"/>
      <c r="I21" s="37"/>
      <c r="J21" s="28">
        <f>O15</f>
        <v>100</v>
      </c>
      <c r="K21" s="29">
        <v>4</v>
      </c>
      <c r="L21" s="36">
        <v>123200</v>
      </c>
      <c r="M21" s="37"/>
      <c r="N21" s="36">
        <v>123200</v>
      </c>
      <c r="O21" s="37"/>
      <c r="P21" s="3"/>
      <c r="Q21" s="30"/>
      <c r="R21" s="30"/>
      <c r="S21" s="30"/>
      <c r="T21" s="3"/>
      <c r="U21" s="23"/>
      <c r="V21" s="3"/>
      <c r="W21" s="3"/>
      <c r="X21" s="3"/>
      <c r="Y21" s="3"/>
    </row>
    <row r="22" spans="1:25" ht="15.75" customHeight="1" x14ac:dyDescent="0.2">
      <c r="A22" s="3"/>
      <c r="B22" s="3"/>
      <c r="C22" s="31" t="s">
        <v>54</v>
      </c>
      <c r="D22" s="3"/>
      <c r="E22" s="40" t="s">
        <v>55</v>
      </c>
      <c r="F22" s="39"/>
      <c r="G22" s="39"/>
      <c r="H22" s="39"/>
      <c r="I22" s="37"/>
      <c r="J22" s="32">
        <f>P15</f>
        <v>227.5</v>
      </c>
      <c r="K22" s="29">
        <v>7</v>
      </c>
      <c r="L22" s="36">
        <v>124210</v>
      </c>
      <c r="M22" s="37"/>
      <c r="N22" s="36">
        <v>124210</v>
      </c>
      <c r="O22" s="37"/>
      <c r="P22" s="3"/>
      <c r="Q22" s="33"/>
      <c r="R22" s="33"/>
      <c r="S22" s="33"/>
      <c r="T22" s="3"/>
      <c r="U22" s="3"/>
      <c r="V22" s="3"/>
      <c r="W22" s="3"/>
      <c r="X22" s="3"/>
      <c r="Y22" s="3"/>
    </row>
    <row r="23" spans="1:25" ht="15.75" customHeight="1" x14ac:dyDescent="0.2">
      <c r="A23" s="3"/>
      <c r="B23" s="3"/>
      <c r="C23" s="31" t="s">
        <v>56</v>
      </c>
      <c r="D23" s="3"/>
      <c r="E23" s="40" t="s">
        <v>57</v>
      </c>
      <c r="F23" s="39"/>
      <c r="G23" s="39"/>
      <c r="H23" s="39"/>
      <c r="I23" s="37"/>
      <c r="J23" s="32">
        <f>Q15</f>
        <v>3030</v>
      </c>
      <c r="K23" s="29">
        <v>4</v>
      </c>
      <c r="L23" s="36">
        <v>121111</v>
      </c>
      <c r="M23" s="37"/>
      <c r="N23" s="36">
        <v>121112</v>
      </c>
      <c r="O23" s="37"/>
      <c r="P23" s="3"/>
      <c r="Q23" s="33"/>
      <c r="R23" s="33"/>
      <c r="S23" s="33"/>
      <c r="T23" s="3"/>
      <c r="U23" s="3"/>
      <c r="V23" s="3"/>
      <c r="W23" s="3"/>
      <c r="X23" s="3"/>
      <c r="Y23" s="3"/>
    </row>
    <row r="24" spans="1:25" ht="15.75" customHeight="1" x14ac:dyDescent="0.2">
      <c r="A24" s="3"/>
      <c r="B24" s="3"/>
      <c r="C24" s="31" t="s">
        <v>58</v>
      </c>
      <c r="D24" s="3"/>
      <c r="E24" s="38" t="s">
        <v>59</v>
      </c>
      <c r="F24" s="39"/>
      <c r="G24" s="39"/>
      <c r="H24" s="39"/>
      <c r="I24" s="37"/>
      <c r="J24" s="28">
        <f>R15</f>
        <v>100</v>
      </c>
      <c r="K24" s="29">
        <v>4</v>
      </c>
      <c r="L24" s="36">
        <v>123100</v>
      </c>
      <c r="M24" s="37"/>
      <c r="N24" s="36">
        <v>123100</v>
      </c>
      <c r="O24" s="37"/>
      <c r="P24" s="3"/>
      <c r="Q24" s="30"/>
      <c r="R24" s="30"/>
      <c r="S24" s="30"/>
      <c r="T24" s="3"/>
      <c r="U24" s="3"/>
      <c r="V24" s="3"/>
      <c r="W24" s="3"/>
      <c r="X24" s="3"/>
      <c r="Y24" s="3"/>
    </row>
    <row r="25" spans="1:25" ht="15.75" customHeight="1" x14ac:dyDescent="0.2">
      <c r="A25" s="3"/>
      <c r="B25" s="3"/>
      <c r="C25" s="31" t="s">
        <v>60</v>
      </c>
      <c r="D25" s="3"/>
      <c r="E25" s="40" t="s">
        <v>61</v>
      </c>
      <c r="F25" s="39"/>
      <c r="G25" s="39"/>
      <c r="H25" s="39"/>
      <c r="I25" s="37"/>
      <c r="J25" s="28">
        <f>S15</f>
        <v>227.5</v>
      </c>
      <c r="K25" s="29">
        <v>7</v>
      </c>
      <c r="L25" s="36">
        <v>124110</v>
      </c>
      <c r="M25" s="37"/>
      <c r="N25" s="36">
        <v>124110</v>
      </c>
      <c r="O25" s="37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">
      <c r="A26" s="3"/>
      <c r="B26" s="3"/>
      <c r="C26" s="31" t="s">
        <v>62</v>
      </c>
      <c r="D26" s="3"/>
      <c r="E26" s="3"/>
      <c r="F26" s="3"/>
      <c r="G26" s="3"/>
      <c r="H26" s="3"/>
      <c r="I26" s="3"/>
      <c r="J26" s="3"/>
      <c r="K26" s="33"/>
      <c r="L26" s="33"/>
      <c r="M26" s="33"/>
      <c r="N26" s="33"/>
      <c r="O26" s="33"/>
      <c r="P26" s="33"/>
      <c r="Q26" s="3"/>
      <c r="R26" s="3"/>
      <c r="S26" s="3"/>
      <c r="T26" s="34"/>
      <c r="U26" s="3"/>
      <c r="V26" s="3"/>
      <c r="W26" s="3"/>
      <c r="X26" s="3"/>
      <c r="Y26" s="3"/>
    </row>
    <row r="27" spans="1:25" ht="15.75" customHeight="1" x14ac:dyDescent="0.2">
      <c r="A27" s="3"/>
      <c r="B27" s="3"/>
      <c r="D27" s="3"/>
      <c r="E27" s="3"/>
      <c r="F27" s="3"/>
      <c r="G27" s="3"/>
      <c r="H27" s="3"/>
      <c r="I27" s="3"/>
      <c r="J27" s="3"/>
      <c r="K27" s="33"/>
      <c r="L27" s="33"/>
      <c r="M27" s="33"/>
      <c r="N27" s="33"/>
      <c r="O27" s="33"/>
      <c r="P27" s="33"/>
      <c r="Q27" s="3"/>
      <c r="R27" s="3"/>
      <c r="S27" s="3"/>
      <c r="T27" s="34"/>
      <c r="U27" s="3"/>
      <c r="V27" s="3"/>
      <c r="W27" s="3"/>
      <c r="X27" s="3"/>
      <c r="Y27" s="3"/>
    </row>
    <row r="28" spans="1:25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">
      <c r="A29" s="3"/>
      <c r="B29" s="3"/>
      <c r="C29" s="35"/>
      <c r="D29" s="17"/>
      <c r="E29" s="1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15"/>
    <row r="230" spans="1:25" ht="15.75" customHeight="1" x14ac:dyDescent="0.15"/>
    <row r="231" spans="1:25" ht="15.75" customHeight="1" x14ac:dyDescent="0.15"/>
    <row r="232" spans="1:25" ht="15.75" customHeight="1" x14ac:dyDescent="0.15"/>
    <row r="233" spans="1:25" ht="15.75" customHeight="1" x14ac:dyDescent="0.15"/>
    <row r="234" spans="1:25" ht="15.75" customHeight="1" x14ac:dyDescent="0.15"/>
    <row r="235" spans="1:25" ht="15.75" customHeight="1" x14ac:dyDescent="0.15"/>
    <row r="236" spans="1:25" ht="15.75" customHeight="1" x14ac:dyDescent="0.15"/>
    <row r="237" spans="1:25" ht="15.75" customHeight="1" x14ac:dyDescent="0.15"/>
    <row r="238" spans="1:25" ht="15.75" customHeight="1" x14ac:dyDescent="0.15"/>
    <row r="239" spans="1:25" ht="15.75" customHeight="1" x14ac:dyDescent="0.15"/>
    <row r="240" spans="1:25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41">
    <mergeCell ref="L8:L9"/>
    <mergeCell ref="M8:P8"/>
    <mergeCell ref="Q8:S8"/>
    <mergeCell ref="T8:T9"/>
    <mergeCell ref="B4:U4"/>
    <mergeCell ref="B5:U5"/>
    <mergeCell ref="B6:U6"/>
    <mergeCell ref="B8:B9"/>
    <mergeCell ref="C8:C9"/>
    <mergeCell ref="D8:D9"/>
    <mergeCell ref="E8:E9"/>
    <mergeCell ref="U8:U9"/>
    <mergeCell ref="F8:F9"/>
    <mergeCell ref="G8:K8"/>
    <mergeCell ref="B15:E15"/>
    <mergeCell ref="J17:J18"/>
    <mergeCell ref="K17:O17"/>
    <mergeCell ref="L18:M18"/>
    <mergeCell ref="N18:O18"/>
    <mergeCell ref="E17:I18"/>
    <mergeCell ref="E21:I21"/>
    <mergeCell ref="E22:I22"/>
    <mergeCell ref="E23:I23"/>
    <mergeCell ref="E24:I24"/>
    <mergeCell ref="E25:I25"/>
    <mergeCell ref="E19:I19"/>
    <mergeCell ref="L19:M19"/>
    <mergeCell ref="N19:O19"/>
    <mergeCell ref="E20:I20"/>
    <mergeCell ref="N20:O20"/>
    <mergeCell ref="N21:O21"/>
    <mergeCell ref="L24:M24"/>
    <mergeCell ref="L25:M25"/>
    <mergeCell ref="L20:M20"/>
    <mergeCell ref="L21:M21"/>
    <mergeCell ref="L22:M22"/>
    <mergeCell ref="N22:O22"/>
    <mergeCell ref="L23:M23"/>
    <mergeCell ref="N23:O23"/>
    <mergeCell ref="N24:O24"/>
    <mergeCell ref="N25:O25"/>
  </mergeCells>
  <hyperlinks>
    <hyperlink ref="C19" r:id="rId1" xr:uid="{00000000-0004-0000-0000-000000000000}"/>
    <hyperlink ref="C20" r:id="rId2" xr:uid="{00000000-0004-0000-0000-000001000000}"/>
    <hyperlink ref="C21" r:id="rId3" xr:uid="{00000000-0004-0000-0000-000002000000}"/>
    <hyperlink ref="C22" r:id="rId4" xr:uid="{00000000-0004-0000-0000-000003000000}"/>
    <hyperlink ref="C23" r:id="rId5" xr:uid="{00000000-0004-0000-0000-000004000000}"/>
    <hyperlink ref="C24" r:id="rId6" xr:uid="{00000000-0004-0000-0000-000005000000}"/>
    <hyperlink ref="C25" r:id="rId7" xr:uid="{00000000-0004-0000-0000-000006000000}"/>
    <hyperlink ref="C26" r:id="rId8" xr:uid="{00000000-0004-0000-0000-000007000000}"/>
  </hyperlink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Yanvar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Türbət Rüstəmli</cp:lastModifiedBy>
  <dcterms:modified xsi:type="dcterms:W3CDTF">2026-01-26T10:55:00Z</dcterms:modified>
</cp:coreProperties>
</file>