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5345" windowHeight="4635" activeTab="1"/>
  </bookViews>
  <sheets>
    <sheet name="Təlimat" sheetId="9" r:id="rId1"/>
    <sheet name="MXO" sheetId="1" r:id="rId2"/>
    <sheet name="Reyestr" sheetId="5" r:id="rId3"/>
    <sheet name="yazi" sheetId="2" state="hidden" r:id="rId4"/>
  </sheets>
  <definedNames>
    <definedName name="_xlnm._FilterDatabase" localSheetId="2" hidden="1">Reyestr!$A$7:$E$7</definedName>
    <definedName name="esas">Table1[Əsası]</definedName>
    <definedName name="hesab">Table1[Hesab]</definedName>
    <definedName name="kime">Table1[Kimə]</definedName>
    <definedName name="mebleg">Table1[Məbləğ]</definedName>
    <definedName name="sh_v">Table1[Şv]</definedName>
    <definedName name="sira">Reyestr!$A$1</definedName>
    <definedName name="tarix">Table1[Tarix]</definedName>
    <definedName name="yazi">yazi!$A$2</definedName>
  </definedNames>
  <calcPr calcId="152511"/>
</workbook>
</file>

<file path=xl/calcChain.xml><?xml version="1.0" encoding="utf-8"?>
<calcChain xmlns="http://schemas.openxmlformats.org/spreadsheetml/2006/main">
  <c r="H7" i="1" l="1"/>
  <c r="A33" i="1"/>
  <c r="B19" i="1"/>
  <c r="B14" i="1"/>
  <c r="F12" i="1"/>
  <c r="B24" i="1" s="1"/>
  <c r="B12" i="1"/>
  <c r="G9" i="1"/>
  <c r="G7" i="5"/>
  <c r="G6" i="5"/>
  <c r="G5" i="5"/>
  <c r="A1" i="2" l="1"/>
  <c r="A12" i="2" l="1"/>
  <c r="A13" i="2" s="1"/>
  <c r="A14" i="2" s="1"/>
  <c r="A15" i="2" s="1"/>
  <c r="A16" i="2" s="1"/>
  <c r="A17" i="2" s="1"/>
  <c r="A18" i="2" s="1"/>
  <c r="A19" i="2" s="1"/>
  <c r="H26" i="2"/>
  <c r="B19" i="2" l="1"/>
  <c r="C19" i="2" s="1"/>
  <c r="B18" i="2"/>
  <c r="C21" i="2"/>
  <c r="B15" i="2"/>
  <c r="A8" i="2"/>
  <c r="H20" i="2"/>
  <c r="B13" i="2"/>
  <c r="C13" i="2" s="1"/>
  <c r="B12" i="2"/>
  <c r="B11" i="2"/>
  <c r="B16" i="2"/>
  <c r="C16" i="2" s="1"/>
  <c r="B14" i="2"/>
  <c r="B17" i="2"/>
  <c r="H21" i="2"/>
  <c r="A7" i="2" l="1"/>
  <c r="C14" i="2" s="1"/>
  <c r="C15" i="2"/>
  <c r="C11" i="2"/>
  <c r="C12" i="2"/>
  <c r="C18" i="2"/>
  <c r="C17" i="2"/>
  <c r="A23" i="2" l="1"/>
  <c r="A2" i="2" s="1"/>
  <c r="C24" i="1" s="1"/>
  <c r="H22" i="2" l="1"/>
</calcChain>
</file>

<file path=xl/sharedStrings.xml><?xml version="1.0" encoding="utf-8"?>
<sst xmlns="http://schemas.openxmlformats.org/spreadsheetml/2006/main" count="117" uniqueCount="98">
  <si>
    <t>MƏXARİC XƏZİNƏ ORDERİ №</t>
  </si>
  <si>
    <t>Verilsin:</t>
  </si>
  <si>
    <t>(soyadı,adı,atasının adı)</t>
  </si>
  <si>
    <t>Əsaslı</t>
  </si>
  <si>
    <t>(yazı ilə)</t>
  </si>
  <si>
    <t>Rəhbər</t>
  </si>
  <si>
    <t>Mühasib</t>
  </si>
  <si>
    <t>İmza</t>
  </si>
  <si>
    <t>(alanın şəxsiyyətini təsdiq edən sənədin adı,nömrəsi,tarixi)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</si>
  <si>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</si>
  <si>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</si>
  <si>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</si>
  <si>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</si>
  <si>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</si>
  <si>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</si>
  <si>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</si>
  <si>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</si>
  <si>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</si>
  <si>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</si>
  <si>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</si>
  <si>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</si>
  <si>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</si>
  <si>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</si>
  <si>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</si>
  <si>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</si>
  <si>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</si>
  <si>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</si>
  <si>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</si>
  <si>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</si>
  <si>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</si>
  <si>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</si>
  <si>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</si>
  <si>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</si>
  <si>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</si>
  <si>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</si>
  <si>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</si>
  <si>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</si>
  <si>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</si>
  <si>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</si>
  <si>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</si>
  <si>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</si>
  <si>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</si>
  <si>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</si>
  <si>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</si>
  <si>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</si>
  <si>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</si>
  <si>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</si>
  <si>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</si>
  <si>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</si>
  <si>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</si>
  <si>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</si>
  <si>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</si>
  <si>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</si>
  <si>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</si>
  <si>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</si>
  <si>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</si>
  <si>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</si>
  <si>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</si>
  <si>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</si>
  <si>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</si>
  <si>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</si>
  <si>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</si>
  <si>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</si>
  <si>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</si>
  <si>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</si>
  <si>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-</t>
  </si>
  <si>
    <t>Forma № KO-2</t>
  </si>
  <si>
    <t>Hesab</t>
  </si>
  <si>
    <t>Məbləğ</t>
  </si>
  <si>
    <t>Məqsədli təyinatın şifri</t>
  </si>
  <si>
    <t>Uyğun gələn hesab</t>
  </si>
  <si>
    <t>Analitik  uçot şifri</t>
  </si>
  <si>
    <t>Tarix</t>
  </si>
  <si>
    <t>Kimə</t>
  </si>
  <si>
    <t>Əsası</t>
  </si>
  <si>
    <t>SiraNo</t>
  </si>
  <si>
    <t>Şv</t>
  </si>
  <si>
    <t>Start</t>
  </si>
  <si>
    <t>Təlimat</t>
  </si>
  <si>
    <t>Məxaric orderini doldurmaq üçün aşağıdakı addımları atın</t>
  </si>
  <si>
    <t>MXO faylının A4 xanasında öz şirkətinizin adını yazın</t>
  </si>
  <si>
    <t>Bundan sonra həmin fayla toxunmayın, bütün məlumatlar avtomatik rejimdə doldurulacaq</t>
  </si>
  <si>
    <t>Reyestr faylına keçin</t>
  </si>
  <si>
    <t>İcarə haqqı</t>
  </si>
  <si>
    <t>Sentyabr ayı üçün telefon pulu</t>
  </si>
  <si>
    <t>Bazarlıq</t>
  </si>
  <si>
    <t>Şəxsiyyət Vəsiqəsi AZE  N123456789, 02.09.2015, ASAN 1</t>
  </si>
  <si>
    <t>Nümunə üçün A8 xanasına cari tarixi yazın və sonra müvafiq olaraq B8, C8 ve növbəti xanaları lazımi məlumatlarla doldurun</t>
  </si>
  <si>
    <t>Sonra A1 xanasında sira nömrəsi yəni 4 daxil edin</t>
  </si>
  <si>
    <t>Avtomatik olaraq 4-cü sıra qırmızı rəngə boyanacaq. Bu o deməkdir ki həmin sətir aktivdir</t>
  </si>
  <si>
    <t>Xananı aktiv etdikdən sonra MXO faylına keçirsiniz və hazır məxaric orderini cap edirsiniz</t>
  </si>
  <si>
    <t>Zaur İsmayılov</t>
  </si>
  <si>
    <t>Müəllif</t>
  </si>
  <si>
    <t>www.muhasibat.az</t>
  </si>
  <si>
    <t>Bu fayl aşağıdakı saytlarda dərc edilmək üçün hazırlanıb:</t>
  </si>
  <si>
    <t>www.accounting.az</t>
  </si>
  <si>
    <t>Accounting.Az MMC</t>
  </si>
  <si>
    <t>Əliyev İbadulla Yadulla 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</si>
</sst>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(* #,##0.00000_);_(* \(#,##0.00000\);_(* &quot;-&quot;?????_);_(@_)"/>
    <numFmt numFmtId="166" formatCode="_(* #,##0_);_(* \(#,##0\);_(* &quot;-&quot;??_);_(@_)"/>
    <numFmt numFmtId="167" formatCode="0.00000"/>
    <numFmt numFmtId="168" formatCode="[$-42C]dd\-mmmm\-yyyy;@"/>
    <numFmt numFmtId="169" formatCode="[$-42C]dd\-mm\-yyyy;@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3F3F76"/>
      <name val="Calibri"/>
      <family val="2"/>
      <scheme val="minor"/>
    </font>
    <font>
      <sz val="14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2" borderId="18" applyNumberFormat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2" xfId="0" applyBorder="1"/>
    <xf numFmtId="165" fontId="6" fillId="0" borderId="0" xfId="1" applyNumberFormat="1" applyFont="1"/>
    <xf numFmtId="0" fontId="6" fillId="0" borderId="0" xfId="0" applyFont="1"/>
    <xf numFmtId="166" fontId="6" fillId="0" borderId="0" xfId="1" applyNumberFormat="1" applyFont="1"/>
    <xf numFmtId="166" fontId="6" fillId="0" borderId="0" xfId="0" applyNumberFormat="1" applyFont="1"/>
    <xf numFmtId="4" fontId="6" fillId="0" borderId="0" xfId="0" applyNumberFormat="1" applyFont="1"/>
    <xf numFmtId="167" fontId="6" fillId="0" borderId="0" xfId="0" applyNumberFormat="1" applyFont="1"/>
    <xf numFmtId="165" fontId="6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0" xfId="0" applyFont="1" applyBorder="1"/>
    <xf numFmtId="0" fontId="0" fillId="0" borderId="8" xfId="0" applyFill="1" applyBorder="1"/>
    <xf numFmtId="0" fontId="3" fillId="0" borderId="0" xfId="0" applyFont="1" applyBorder="1" applyAlignment="1">
      <alignment vertical="top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left"/>
    </xf>
    <xf numFmtId="0" fontId="7" fillId="0" borderId="0" xfId="0" applyFont="1" applyBorder="1"/>
    <xf numFmtId="0" fontId="2" fillId="0" borderId="7" xfId="0" applyFont="1" applyBorder="1"/>
    <xf numFmtId="0" fontId="2" fillId="0" borderId="6" xfId="0" applyFont="1" applyBorder="1"/>
    <xf numFmtId="4" fontId="2" fillId="0" borderId="9" xfId="0" applyNumberFormat="1" applyFont="1" applyBorder="1"/>
    <xf numFmtId="0" fontId="2" fillId="0" borderId="0" xfId="0" applyFont="1" applyBorder="1"/>
    <xf numFmtId="0" fontId="2" fillId="0" borderId="12" xfId="0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7" fillId="0" borderId="0" xfId="1" applyFont="1" applyBorder="1"/>
    <xf numFmtId="49" fontId="0" fillId="0" borderId="0" xfId="0" applyNumberFormat="1"/>
    <xf numFmtId="0" fontId="9" fillId="2" borderId="18" xfId="2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169" fontId="1" fillId="0" borderId="0" xfId="0" applyNumberFormat="1" applyFont="1" applyBorder="1"/>
    <xf numFmtId="0" fontId="10" fillId="0" borderId="1" xfId="0" applyFont="1" applyBorder="1"/>
    <xf numFmtId="0" fontId="5" fillId="0" borderId="10" xfId="0" applyFont="1" applyBorder="1" applyAlignment="1"/>
    <xf numFmtId="0" fontId="5" fillId="0" borderId="1" xfId="0" applyFont="1" applyBorder="1" applyAlignment="1"/>
    <xf numFmtId="0" fontId="11" fillId="0" borderId="0" xfId="3"/>
    <xf numFmtId="0" fontId="2" fillId="0" borderId="0" xfId="0" applyFont="1"/>
    <xf numFmtId="168" fontId="0" fillId="0" borderId="1" xfId="0" applyNumberForma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[$-42C]dd\-mm\-yyyy;@"/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0</xdr:rowOff>
    </xdr:from>
    <xdr:to>
      <xdr:col>2</xdr:col>
      <xdr:colOff>1143000</xdr:colOff>
      <xdr:row>1</xdr:row>
      <xdr:rowOff>123825</xdr:rowOff>
    </xdr:to>
    <xdr:sp macro="" textlink="">
      <xdr:nvSpPr>
        <xdr:cNvPr id="3" name="Left Arrow 2"/>
        <xdr:cNvSpPr/>
      </xdr:nvSpPr>
      <xdr:spPr>
        <a:xfrm>
          <a:off x="1190625" y="0"/>
          <a:ext cx="1609725" cy="476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az-Latn-AZ" sz="1100"/>
            <a:t>sıra</a:t>
          </a:r>
          <a:r>
            <a:rPr lang="az-Latn-AZ" sz="1100" baseline="0"/>
            <a:t> no. daxil et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G7" totalsRowShown="0">
  <autoFilter ref="A4:G7"/>
  <sortState ref="A5:G14">
    <sortCondition ref="A4:A14"/>
  </sortState>
  <tableColumns count="7">
    <tableColumn id="2" name="Tarix" dataDxfId="2"/>
    <tableColumn id="3" name="Kimə"/>
    <tableColumn id="4" name="Əsası"/>
    <tableColumn id="5" name="Hesab" dataDxfId="1"/>
    <tableColumn id="6" name="Məbləğ"/>
    <tableColumn id="7" name="Şv"/>
    <tableColumn id="9" name="SiraNo" dataDxfId="0">
      <calculatedColumnFormula>ROW()-4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uhasibat.az/" TargetMode="External"/><Relationship Id="rId2" Type="http://schemas.openxmlformats.org/officeDocument/2006/relationships/hyperlink" Target="http://www.accounting.az/" TargetMode="External"/><Relationship Id="rId1" Type="http://schemas.openxmlformats.org/officeDocument/2006/relationships/hyperlink" Target="http://www.zismayilov.net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C9" sqref="C9"/>
    </sheetView>
  </sheetViews>
  <sheetFormatPr defaultRowHeight="12.75" x14ac:dyDescent="0.2"/>
  <sheetData>
    <row r="1" spans="1:8" ht="18.75" thickBot="1" x14ac:dyDescent="0.3">
      <c r="A1" s="39" t="s">
        <v>77</v>
      </c>
      <c r="B1" s="39"/>
      <c r="C1" s="39"/>
      <c r="D1" s="39"/>
      <c r="E1" s="39"/>
      <c r="F1" s="39"/>
      <c r="G1" s="39"/>
      <c r="H1" s="39"/>
    </row>
    <row r="3" spans="1:8" x14ac:dyDescent="0.2">
      <c r="A3" s="43" t="s">
        <v>78</v>
      </c>
    </row>
    <row r="5" spans="1:8" x14ac:dyDescent="0.2">
      <c r="A5" t="s">
        <v>79</v>
      </c>
    </row>
    <row r="7" spans="1:8" x14ac:dyDescent="0.2">
      <c r="A7">
        <v>1</v>
      </c>
      <c r="B7" t="s">
        <v>80</v>
      </c>
    </row>
    <row r="8" spans="1:8" x14ac:dyDescent="0.2">
      <c r="A8">
        <v>2</v>
      </c>
      <c r="B8" t="s">
        <v>81</v>
      </c>
    </row>
    <row r="9" spans="1:8" x14ac:dyDescent="0.2">
      <c r="A9">
        <v>3</v>
      </c>
      <c r="B9" t="s">
        <v>82</v>
      </c>
    </row>
    <row r="10" spans="1:8" x14ac:dyDescent="0.2">
      <c r="A10">
        <v>4</v>
      </c>
      <c r="B10" t="s">
        <v>87</v>
      </c>
    </row>
    <row r="11" spans="1:8" x14ac:dyDescent="0.2">
      <c r="A11">
        <v>5</v>
      </c>
      <c r="B11" t="s">
        <v>88</v>
      </c>
    </row>
    <row r="12" spans="1:8" x14ac:dyDescent="0.2">
      <c r="A12">
        <v>6</v>
      </c>
      <c r="B12" t="s">
        <v>89</v>
      </c>
    </row>
    <row r="13" spans="1:8" x14ac:dyDescent="0.2">
      <c r="A13">
        <v>7</v>
      </c>
      <c r="B13" t="s">
        <v>90</v>
      </c>
    </row>
    <row r="19" spans="1:2" x14ac:dyDescent="0.2">
      <c r="A19" t="s">
        <v>94</v>
      </c>
    </row>
    <row r="20" spans="1:2" x14ac:dyDescent="0.2">
      <c r="B20" s="42" t="s">
        <v>95</v>
      </c>
    </row>
    <row r="21" spans="1:2" x14ac:dyDescent="0.2">
      <c r="B21" s="42" t="s">
        <v>93</v>
      </c>
    </row>
    <row r="23" spans="1:2" x14ac:dyDescent="0.2">
      <c r="A23" t="s">
        <v>92</v>
      </c>
      <c r="B23" s="42" t="s">
        <v>91</v>
      </c>
    </row>
  </sheetData>
  <hyperlinks>
    <hyperlink ref="B23" r:id="rId1"/>
    <hyperlink ref="B20" r:id="rId2"/>
    <hyperlink ref="B21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topLeftCell="A8" zoomScaleNormal="100" workbookViewId="0">
      <selection activeCell="B9" sqref="B9"/>
    </sheetView>
  </sheetViews>
  <sheetFormatPr defaultRowHeight="12.75" x14ac:dyDescent="0.2"/>
  <cols>
    <col min="1" max="1" width="10.140625" bestFit="1" customWidth="1"/>
    <col min="2" max="2" width="13" customWidth="1"/>
    <col min="7" max="7" width="14.85546875" bestFit="1" customWidth="1"/>
    <col min="9" max="9" width="10.85546875" customWidth="1"/>
    <col min="10" max="10" width="16.7109375" customWidth="1"/>
  </cols>
  <sheetData>
    <row r="1" spans="1:10" x14ac:dyDescent="0.2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">
      <c r="A2" s="14"/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2">
      <c r="A3" s="14"/>
      <c r="B3" s="15"/>
      <c r="C3" s="15"/>
      <c r="D3" s="15"/>
      <c r="E3" s="15"/>
      <c r="F3" s="15"/>
      <c r="G3" s="15"/>
      <c r="H3" s="15"/>
      <c r="I3" s="15"/>
      <c r="J3" s="16"/>
    </row>
    <row r="4" spans="1:10" ht="15.75" thickBot="1" x14ac:dyDescent="0.3">
      <c r="A4" s="40" t="s">
        <v>96</v>
      </c>
      <c r="B4" s="41"/>
      <c r="C4" s="15"/>
      <c r="D4" s="15"/>
      <c r="E4" s="15"/>
      <c r="F4" s="15"/>
      <c r="G4" s="15"/>
      <c r="H4" s="15"/>
      <c r="I4" s="15"/>
      <c r="J4" s="26" t="s">
        <v>66</v>
      </c>
    </row>
    <row r="5" spans="1:10" x14ac:dyDescent="0.2">
      <c r="A5" s="14"/>
      <c r="B5" s="15"/>
      <c r="C5" s="15"/>
      <c r="D5" s="15"/>
      <c r="E5" s="15"/>
      <c r="F5" s="15"/>
      <c r="G5" s="15"/>
      <c r="H5" s="15"/>
      <c r="I5" s="15"/>
      <c r="J5" s="16"/>
    </row>
    <row r="6" spans="1:10" x14ac:dyDescent="0.2">
      <c r="A6" s="14"/>
      <c r="B6" s="15"/>
      <c r="C6" s="15"/>
      <c r="D6" s="15"/>
      <c r="E6" s="15"/>
      <c r="F6" s="15"/>
      <c r="G6" s="15"/>
      <c r="H6" s="15"/>
      <c r="I6" s="15"/>
      <c r="J6" s="16"/>
    </row>
    <row r="7" spans="1:10" ht="15.75" x14ac:dyDescent="0.25">
      <c r="A7" s="14"/>
      <c r="B7" s="15"/>
      <c r="C7" s="15"/>
      <c r="D7" s="17" t="s">
        <v>0</v>
      </c>
      <c r="E7" s="15"/>
      <c r="F7" s="15"/>
      <c r="G7" s="15"/>
      <c r="H7" s="30">
        <f>sira</f>
        <v>2</v>
      </c>
      <c r="I7" s="15"/>
      <c r="J7" s="16"/>
    </row>
    <row r="8" spans="1:10" x14ac:dyDescent="0.2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0" ht="13.5" thickBot="1" x14ac:dyDescent="0.25">
      <c r="A9" s="14"/>
      <c r="B9" s="15"/>
      <c r="C9" s="15"/>
      <c r="D9" s="15"/>
      <c r="E9" s="15"/>
      <c r="F9" s="15"/>
      <c r="G9" s="44">
        <f>INDEX(tarix,sira)</f>
        <v>42880</v>
      </c>
      <c r="H9" s="44"/>
      <c r="I9" s="15"/>
      <c r="J9" s="16"/>
    </row>
    <row r="10" spans="1:10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6"/>
    </row>
    <row r="11" spans="1:10" x14ac:dyDescent="0.2">
      <c r="A11" s="14"/>
      <c r="B11" s="50" t="s">
        <v>70</v>
      </c>
      <c r="C11" s="50"/>
      <c r="D11" s="50" t="s">
        <v>71</v>
      </c>
      <c r="E11" s="50"/>
      <c r="F11" s="50" t="s">
        <v>68</v>
      </c>
      <c r="G11" s="50"/>
      <c r="H11" s="50" t="s">
        <v>69</v>
      </c>
      <c r="I11" s="50"/>
      <c r="J11" s="16"/>
    </row>
    <row r="12" spans="1:10" x14ac:dyDescent="0.2">
      <c r="A12" s="14"/>
      <c r="B12" s="48">
        <f>INDEX(hesab,sira)</f>
        <v>76</v>
      </c>
      <c r="C12" s="49"/>
      <c r="D12" s="48"/>
      <c r="E12" s="49"/>
      <c r="F12" s="48">
        <f>INDEX(mebleg,sira)</f>
        <v>645</v>
      </c>
      <c r="G12" s="49"/>
      <c r="H12" s="48"/>
      <c r="I12" s="49"/>
      <c r="J12" s="16"/>
    </row>
    <row r="13" spans="1:10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0" x14ac:dyDescent="0.2">
      <c r="A14" s="27" t="s">
        <v>1</v>
      </c>
      <c r="B14" s="2" t="str">
        <f>INDEX(kime,sira)</f>
        <v>Əliyev İbadulla Yadulla oğlu</v>
      </c>
      <c r="C14" s="2"/>
      <c r="D14" s="2"/>
      <c r="E14" s="2"/>
      <c r="F14" s="2"/>
      <c r="G14" s="2"/>
      <c r="H14" s="2"/>
      <c r="I14" s="2"/>
      <c r="J14" s="18"/>
    </row>
    <row r="15" spans="1:10" x14ac:dyDescent="0.2">
      <c r="A15" s="14"/>
      <c r="B15" s="15"/>
      <c r="C15" s="15"/>
      <c r="D15" s="15"/>
      <c r="E15" s="19" t="s">
        <v>2</v>
      </c>
      <c r="F15" s="15"/>
      <c r="G15" s="15"/>
      <c r="H15" s="15"/>
      <c r="I15" s="15"/>
      <c r="J15" s="16"/>
    </row>
    <row r="16" spans="1:10" x14ac:dyDescent="0.2">
      <c r="A16" s="20"/>
      <c r="B16" s="3"/>
      <c r="C16" s="3"/>
      <c r="D16" s="3"/>
      <c r="E16" s="3"/>
      <c r="F16" s="3"/>
      <c r="G16" s="3"/>
      <c r="H16" s="3"/>
      <c r="I16" s="3"/>
      <c r="J16" s="21"/>
    </row>
    <row r="17" spans="1:10" x14ac:dyDescent="0.2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x14ac:dyDescent="0.2">
      <c r="A19" s="27" t="s">
        <v>3</v>
      </c>
      <c r="B19" s="3" t="str">
        <f>INDEX(esas,sira)</f>
        <v>Sentyabr ayı üçün telefon pulu</v>
      </c>
      <c r="C19" s="3"/>
      <c r="D19" s="3"/>
      <c r="E19" s="3"/>
      <c r="F19" s="3"/>
      <c r="G19" s="3"/>
      <c r="H19" s="3"/>
      <c r="I19" s="3"/>
      <c r="J19" s="21"/>
    </row>
    <row r="20" spans="1:10" x14ac:dyDescent="0.2">
      <c r="A20" s="14"/>
      <c r="B20" s="15"/>
      <c r="C20" s="15"/>
      <c r="D20" s="15"/>
      <c r="E20" s="15"/>
      <c r="F20" s="15"/>
      <c r="G20" s="15"/>
      <c r="H20" s="15"/>
      <c r="I20" s="15"/>
      <c r="J20" s="16"/>
    </row>
    <row r="21" spans="1:10" x14ac:dyDescent="0.2">
      <c r="A21" s="20"/>
      <c r="B21" s="24"/>
      <c r="C21" s="3"/>
      <c r="D21" s="3"/>
      <c r="E21" s="3"/>
      <c r="F21" s="3"/>
      <c r="G21" s="3"/>
      <c r="H21" s="3"/>
      <c r="I21" s="3"/>
      <c r="J21" s="21"/>
    </row>
    <row r="22" spans="1:10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6"/>
    </row>
    <row r="23" spans="1:10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6"/>
    </row>
    <row r="24" spans="1:10" x14ac:dyDescent="0.2">
      <c r="A24" s="28" t="s">
        <v>68</v>
      </c>
      <c r="B24" s="31">
        <f>F12</f>
        <v>645</v>
      </c>
      <c r="C24" s="3" t="str">
        <f>yazi</f>
        <v>Altı yüz qırx beş manat -00 qəp.</v>
      </c>
      <c r="D24" s="3"/>
      <c r="E24" s="3"/>
      <c r="F24" s="3"/>
      <c r="G24" s="3"/>
      <c r="H24" s="3"/>
      <c r="I24" s="3"/>
      <c r="J24" s="21"/>
    </row>
    <row r="25" spans="1:10" x14ac:dyDescent="0.2">
      <c r="A25" s="14"/>
      <c r="B25" s="15"/>
      <c r="C25" s="15"/>
      <c r="D25" s="19" t="s">
        <v>4</v>
      </c>
      <c r="E25" s="15"/>
      <c r="F25" s="15"/>
      <c r="G25" s="15"/>
      <c r="H25" s="15"/>
      <c r="I25" s="15"/>
      <c r="J25" s="16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6"/>
    </row>
    <row r="28" spans="1:10" x14ac:dyDescent="0.2">
      <c r="A28" s="27" t="s">
        <v>5</v>
      </c>
      <c r="B28" s="3"/>
      <c r="C28" s="3"/>
      <c r="D28" s="3"/>
      <c r="E28" s="3"/>
      <c r="F28" s="29" t="s">
        <v>6</v>
      </c>
      <c r="G28" s="3"/>
      <c r="H28" s="3"/>
      <c r="I28" s="3"/>
      <c r="J28" s="21"/>
    </row>
    <row r="29" spans="1:10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6"/>
    </row>
    <row r="30" spans="1:10" x14ac:dyDescent="0.2">
      <c r="A30" s="14"/>
      <c r="B30" s="15"/>
      <c r="C30" s="15"/>
      <c r="D30" s="15"/>
      <c r="E30" s="15"/>
      <c r="F30" s="15"/>
      <c r="G30" s="29" t="s">
        <v>7</v>
      </c>
      <c r="H30" s="3"/>
      <c r="I30" s="3"/>
      <c r="J30" s="21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6"/>
    </row>
    <row r="33" spans="1:10" x14ac:dyDescent="0.2">
      <c r="A33" s="51" t="str">
        <f>INDEX(sh_v,sira)</f>
        <v>Şəxsiyyət Vəsiqəsi AZE  N123456789, 02.09.2015, ASAN 1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">
      <c r="A34" s="45" t="s">
        <v>8</v>
      </c>
      <c r="B34" s="46"/>
      <c r="C34" s="46"/>
      <c r="D34" s="46"/>
      <c r="E34" s="46"/>
      <c r="F34" s="46"/>
      <c r="G34" s="46"/>
      <c r="H34" s="46"/>
      <c r="I34" s="46"/>
      <c r="J34" s="47"/>
    </row>
    <row r="35" spans="1:10" ht="13.5" thickBot="1" x14ac:dyDescent="0.25">
      <c r="A35" s="22"/>
      <c r="B35" s="1"/>
      <c r="C35" s="1"/>
      <c r="D35" s="1"/>
      <c r="E35" s="1"/>
      <c r="F35" s="1"/>
      <c r="G35" s="1"/>
      <c r="H35" s="1"/>
      <c r="I35" s="1"/>
      <c r="J35" s="23"/>
    </row>
  </sheetData>
  <mergeCells count="11">
    <mergeCell ref="G9:H9"/>
    <mergeCell ref="A34:J34"/>
    <mergeCell ref="B12:C12"/>
    <mergeCell ref="D12:E12"/>
    <mergeCell ref="F12:G12"/>
    <mergeCell ref="D11:E11"/>
    <mergeCell ref="F11:G11"/>
    <mergeCell ref="H11:I11"/>
    <mergeCell ref="H12:I12"/>
    <mergeCell ref="B11:C11"/>
    <mergeCell ref="A33:J33"/>
  </mergeCells>
  <phoneticPr fontId="3" type="noConversion"/>
  <pageMargins left="0.42" right="0.53" top="0.18" bottom="0.25" header="0.16" footer="0.17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zoomScaleNormal="100" workbookViewId="0">
      <selection activeCell="B28" sqref="B28"/>
    </sheetView>
  </sheetViews>
  <sheetFormatPr defaultColWidth="10.42578125" defaultRowHeight="12" x14ac:dyDescent="0.2"/>
  <cols>
    <col min="1" max="1" width="10.140625" style="25" bestFit="1" customWidth="1"/>
    <col min="2" max="2" width="24" style="25" bestFit="1" customWidth="1"/>
    <col min="3" max="3" width="26.5703125" style="25" bestFit="1" customWidth="1"/>
    <col min="4" max="4" width="8.85546875" style="25" bestFit="1" customWidth="1"/>
    <col min="5" max="5" width="9.7109375" style="25" bestFit="1" customWidth="1"/>
    <col min="6" max="6" width="52.140625" style="33" bestFit="1" customWidth="1"/>
    <col min="7" max="7" width="11.7109375" style="25" bestFit="1" customWidth="1"/>
    <col min="8" max="16384" width="10.42578125" style="25"/>
  </cols>
  <sheetData>
    <row r="1" spans="1:7" ht="27.75" customHeight="1" x14ac:dyDescent="0.25">
      <c r="A1" s="35">
        <v>2</v>
      </c>
    </row>
    <row r="4" spans="1:7" s="32" customFormat="1" ht="12.75" x14ac:dyDescent="0.2">
      <c r="A4" t="s">
        <v>72</v>
      </c>
      <c r="B4" t="s">
        <v>73</v>
      </c>
      <c r="C4" t="s">
        <v>74</v>
      </c>
      <c r="D4" t="s">
        <v>67</v>
      </c>
      <c r="E4" t="s">
        <v>68</v>
      </c>
      <c r="F4" t="s">
        <v>76</v>
      </c>
      <c r="G4" s="36" t="s">
        <v>75</v>
      </c>
    </row>
    <row r="5" spans="1:7" ht="12.75" x14ac:dyDescent="0.2">
      <c r="A5" s="38">
        <v>42880</v>
      </c>
      <c r="B5" t="s">
        <v>97</v>
      </c>
      <c r="C5" t="s">
        <v>83</v>
      </c>
      <c r="D5" s="34">
        <v>76</v>
      </c>
      <c r="E5">
        <v>548</v>
      </c>
      <c r="F5" t="s">
        <v>86</v>
      </c>
      <c r="G5" s="37">
        <f>ROW()-4</f>
        <v>1</v>
      </c>
    </row>
    <row r="6" spans="1:7" ht="12.75" x14ac:dyDescent="0.2">
      <c r="A6" s="38">
        <v>42880</v>
      </c>
      <c r="B6" t="s">
        <v>97</v>
      </c>
      <c r="C6" t="s">
        <v>84</v>
      </c>
      <c r="D6" s="34">
        <v>76</v>
      </c>
      <c r="E6">
        <v>645</v>
      </c>
      <c r="F6" t="s">
        <v>86</v>
      </c>
      <c r="G6" s="37">
        <f>ROW()-4</f>
        <v>2</v>
      </c>
    </row>
    <row r="7" spans="1:7" ht="12.75" x14ac:dyDescent="0.2">
      <c r="A7" s="38">
        <v>42880</v>
      </c>
      <c r="B7" t="s">
        <v>97</v>
      </c>
      <c r="C7" t="s">
        <v>85</v>
      </c>
      <c r="D7" s="34">
        <v>76</v>
      </c>
      <c r="E7">
        <v>154.44999999999999</v>
      </c>
      <c r="F7" t="s">
        <v>86</v>
      </c>
      <c r="G7" s="37">
        <f>ROW()-4</f>
        <v>3</v>
      </c>
    </row>
  </sheetData>
  <phoneticPr fontId="3" type="noConversion"/>
  <conditionalFormatting sqref="A5:G7">
    <cfRule type="expression" dxfId="3" priority="1">
      <formula>ROW()-4=sira</formula>
    </cfRule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2" sqref="A2"/>
    </sheetView>
  </sheetViews>
  <sheetFormatPr defaultRowHeight="12.75" x14ac:dyDescent="0.2"/>
  <cols>
    <col min="1" max="1" width="11.85546875" customWidth="1"/>
  </cols>
  <sheetData>
    <row r="1" spans="1:12" x14ac:dyDescent="0.2">
      <c r="A1" s="4">
        <f>MXO!F12</f>
        <v>645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5" t="str">
        <f>IF(INT(A1)=0,"sıfır"&amp;A23,REPLACE(A23,1,1,PROPER(LEFT(A23,1))))</f>
        <v>Altı yüz qırx beş manat -00 qəp.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/>
      <c r="L3" s="5"/>
    </row>
    <row r="4" spans="1:12" x14ac:dyDescent="0.2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27</v>
      </c>
      <c r="J4" s="5" t="s">
        <v>28</v>
      </c>
      <c r="K4" s="5"/>
      <c r="L4" s="5"/>
    </row>
    <row r="5" spans="1:12" x14ac:dyDescent="0.2">
      <c r="A5" s="5" t="s">
        <v>9</v>
      </c>
      <c r="B5" s="5" t="s">
        <v>9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/>
      <c r="L5" s="5"/>
    </row>
    <row r="6" spans="1:12" x14ac:dyDescent="0.2">
      <c r="A6" s="5" t="s">
        <v>9</v>
      </c>
      <c r="B6" s="5" t="s">
        <v>37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5" t="s">
        <v>43</v>
      </c>
      <c r="I6" s="5" t="s">
        <v>44</v>
      </c>
      <c r="J6" s="5" t="s">
        <v>45</v>
      </c>
      <c r="K6" s="5"/>
      <c r="L6" s="5"/>
    </row>
    <row r="7" spans="1:12" x14ac:dyDescent="0.2">
      <c r="A7" s="5" t="str">
        <f>IF(AND((A1&gt;1000),OR((B14&gt;0),(B15&lt;&gt;0),(B16&lt;&gt;0)))," min"," ")</f>
        <v xml:space="preserve"> 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/>
      <c r="L7" s="5"/>
    </row>
    <row r="8" spans="1:12" x14ac:dyDescent="0.2">
      <c r="A8" s="5" t="str">
        <f>IF(A1&gt;1000000,"milyon"," ")</f>
        <v xml:space="preserve"> </v>
      </c>
      <c r="B8" s="5" t="s">
        <v>55</v>
      </c>
      <c r="C8" s="5" t="s">
        <v>56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/>
      <c r="L8" s="5"/>
    </row>
    <row r="9" spans="1:12" x14ac:dyDescent="0.2">
      <c r="A9" s="5" t="s">
        <v>64</v>
      </c>
      <c r="B9" s="5" t="s">
        <v>64</v>
      </c>
      <c r="C9" s="5" t="s">
        <v>64</v>
      </c>
      <c r="D9" s="5" t="s">
        <v>64</v>
      </c>
      <c r="E9" s="5" t="s">
        <v>64</v>
      </c>
      <c r="F9" s="5" t="s">
        <v>64</v>
      </c>
      <c r="G9" s="5" t="s">
        <v>64</v>
      </c>
      <c r="H9" s="5" t="s">
        <v>64</v>
      </c>
      <c r="I9" s="5" t="s">
        <v>64</v>
      </c>
      <c r="J9" s="5" t="s">
        <v>64</v>
      </c>
      <c r="K9" s="5"/>
      <c r="L9" s="5"/>
    </row>
    <row r="10" spans="1:12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6">
        <v>10</v>
      </c>
      <c r="B11" s="7">
        <f>INT($A$1/A11*10)-(INT($A$1/A11))*10</f>
        <v>5</v>
      </c>
      <c r="C11" s="5" t="str">
        <f>IF(B12=1,INDEX(A4:J4,B11+1),INDEX(A3:J3,B11+1))</f>
        <v>beş</v>
      </c>
      <c r="D11" s="5"/>
      <c r="E11" s="7"/>
      <c r="F11" s="7"/>
      <c r="G11" s="8"/>
      <c r="H11" s="5"/>
      <c r="I11" s="5"/>
      <c r="J11" s="5"/>
      <c r="K11" s="5"/>
      <c r="L11" s="5"/>
    </row>
    <row r="12" spans="1:12" x14ac:dyDescent="0.2">
      <c r="A12" s="6">
        <f t="shared" ref="A12:A19" si="0">A11*10</f>
        <v>100</v>
      </c>
      <c r="B12" s="7">
        <f>INT($A$1/A12*10)-(INT($A$1/A12))*10</f>
        <v>4</v>
      </c>
      <c r="C12" s="5" t="str">
        <f>INDEX(A5:J5,B12+1)</f>
        <v>qırx</v>
      </c>
      <c r="D12" s="5"/>
      <c r="E12" s="7"/>
      <c r="F12" s="7"/>
      <c r="G12" s="7"/>
      <c r="H12" s="5"/>
      <c r="I12" s="5"/>
      <c r="J12" s="5"/>
      <c r="K12" s="5"/>
      <c r="L12" s="5"/>
    </row>
    <row r="13" spans="1:12" x14ac:dyDescent="0.2">
      <c r="A13" s="6">
        <f t="shared" si="0"/>
        <v>1000</v>
      </c>
      <c r="B13" s="7">
        <f t="shared" ref="B13:B19" si="1">INT($A$1/A13*10)-(INT($A$1/A13))*10</f>
        <v>6</v>
      </c>
      <c r="C13" s="5" t="str">
        <f>INDEX(A6:J6,B13+1)</f>
        <v>altı yüz</v>
      </c>
      <c r="D13" s="5"/>
      <c r="E13" s="7"/>
      <c r="F13" s="7"/>
      <c r="G13" s="5"/>
      <c r="H13" s="5"/>
      <c r="I13" s="5"/>
      <c r="J13" s="5"/>
      <c r="K13" s="5"/>
      <c r="L13" s="5"/>
    </row>
    <row r="14" spans="1:12" x14ac:dyDescent="0.2">
      <c r="A14" s="6">
        <f t="shared" si="0"/>
        <v>10000</v>
      </c>
      <c r="B14" s="7">
        <f>INT($A$1/A14*10)-(INT($A$1/A14))*10</f>
        <v>0</v>
      </c>
      <c r="C14" s="5" t="str">
        <f>IF(B15=1,INDEX(A4:J4,B14+1)&amp;A7,INDEX(A7:J7,B14+1))</f>
        <v xml:space="preserve"> </v>
      </c>
      <c r="D14" s="5"/>
      <c r="E14" s="7"/>
      <c r="F14" s="5"/>
      <c r="G14" s="5"/>
      <c r="H14" s="5"/>
      <c r="I14" s="5"/>
      <c r="J14" s="5"/>
      <c r="K14" s="5"/>
      <c r="L14" s="5"/>
    </row>
    <row r="15" spans="1:12" x14ac:dyDescent="0.2">
      <c r="A15" s="6">
        <f t="shared" si="0"/>
        <v>100000</v>
      </c>
      <c r="B15" s="7">
        <f t="shared" si="1"/>
        <v>0</v>
      </c>
      <c r="C15" s="5" t="str">
        <f>INDEX(A5:J5,B15+1)</f>
        <v xml:space="preserve"> </v>
      </c>
      <c r="D15" s="5"/>
      <c r="E15" s="7"/>
      <c r="F15" s="5"/>
      <c r="G15" s="5"/>
      <c r="H15" s="5"/>
      <c r="I15" s="5"/>
      <c r="J15" s="5"/>
      <c r="K15" s="5"/>
      <c r="L15" s="5"/>
    </row>
    <row r="16" spans="1:12" x14ac:dyDescent="0.2">
      <c r="A16" s="6">
        <f t="shared" si="0"/>
        <v>1000000</v>
      </c>
      <c r="B16" s="7">
        <f t="shared" si="1"/>
        <v>0</v>
      </c>
      <c r="C16" s="5" t="str">
        <f>INDEX(A6:J6,B16+1)</f>
        <v xml:space="preserve"> </v>
      </c>
      <c r="D16" s="5"/>
      <c r="E16" s="7"/>
      <c r="F16" s="5"/>
      <c r="G16" s="5"/>
      <c r="H16" s="5"/>
      <c r="I16" s="5"/>
      <c r="J16" s="5"/>
      <c r="K16" s="5"/>
      <c r="L16" s="5"/>
    </row>
    <row r="17" spans="1:12" x14ac:dyDescent="0.2">
      <c r="A17" s="6">
        <f t="shared" si="0"/>
        <v>10000000</v>
      </c>
      <c r="B17" s="7">
        <f t="shared" si="1"/>
        <v>0</v>
      </c>
      <c r="C17" s="5" t="str">
        <f>IF(B18=1,INDEX(A4:J4,B17+1)&amp;A8,INDEX(A8:J8,B17+1))</f>
        <v xml:space="preserve"> </v>
      </c>
      <c r="D17" s="5"/>
      <c r="E17" s="7"/>
      <c r="F17" s="5"/>
      <c r="G17" s="5"/>
      <c r="H17" s="5"/>
      <c r="I17" s="5"/>
      <c r="J17" s="5"/>
      <c r="K17" s="5"/>
      <c r="L17" s="5"/>
    </row>
    <row r="18" spans="1:12" x14ac:dyDescent="0.2">
      <c r="A18" s="6">
        <f t="shared" si="0"/>
        <v>100000000</v>
      </c>
      <c r="B18" s="7">
        <f t="shared" si="1"/>
        <v>0</v>
      </c>
      <c r="C18" s="5" t="str">
        <f>INDEX(A5:J5,B18+1)</f>
        <v xml:space="preserve"> 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6">
        <f t="shared" si="0"/>
        <v>1000000000</v>
      </c>
      <c r="B19" s="7">
        <f t="shared" si="1"/>
        <v>0</v>
      </c>
      <c r="C19" s="5" t="str">
        <f>INDEX(A6:J6,B19+1)</f>
        <v xml:space="preserve"> 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 t="s">
        <v>64</v>
      </c>
      <c r="D20" s="5"/>
      <c r="E20" s="5"/>
      <c r="F20" s="5"/>
      <c r="G20" s="5"/>
      <c r="H20" s="5">
        <f>ROUND((A1-INT(A1))*100,2)</f>
        <v>0</v>
      </c>
      <c r="I20" s="5"/>
      <c r="J20" s="5"/>
      <c r="K20" s="5"/>
      <c r="L20" s="5"/>
    </row>
    <row r="21" spans="1:12" x14ac:dyDescent="0.2">
      <c r="A21" s="5"/>
      <c r="B21" s="5"/>
      <c r="C21" s="9" t="str">
        <f>TEXT(ROUND((A1-INT(A1))*100,2),"00")</f>
        <v>00</v>
      </c>
      <c r="D21" s="5"/>
      <c r="E21" s="5"/>
      <c r="F21" s="5"/>
      <c r="G21" s="5"/>
      <c r="H21" s="10">
        <f>ROUND(A1-INT(A1),3)</f>
        <v>0</v>
      </c>
      <c r="I21" s="5"/>
      <c r="J21" s="5"/>
      <c r="K21" s="5"/>
      <c r="L21" s="5"/>
    </row>
    <row r="22" spans="1:12" x14ac:dyDescent="0.2">
      <c r="A22" s="5"/>
      <c r="B22" s="5"/>
      <c r="C22" s="5" t="s">
        <v>65</v>
      </c>
      <c r="D22" s="5"/>
      <c r="E22" s="5"/>
      <c r="F22" s="5"/>
      <c r="G22" s="5"/>
      <c r="H22" s="5" t="str">
        <f>REPLACE(A23,1,1,A9)</f>
        <v>manatltı yüz qırx beş manat -00 qəp.</v>
      </c>
      <c r="I22" s="5"/>
      <c r="J22" s="5"/>
      <c r="K22" s="5"/>
      <c r="L22" s="5"/>
    </row>
    <row r="23" spans="1:12" x14ac:dyDescent="0.2">
      <c r="A23" s="5" t="str">
        <f>TRIM(C19&amp;" "&amp;C18&amp;" "&amp;C17&amp;" "&amp;C16&amp;" "&amp;C15&amp;" "&amp;C14&amp;" "&amp;C13&amp;" "&amp;C12&amp;" "&amp;C11&amp;" "&amp;C20&amp;" "&amp;"-"&amp;C21&amp;" qəp.")</f>
        <v>altı yüz qırx beş manat -00 qəp.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5"/>
      <c r="B26" s="5"/>
      <c r="C26" s="5"/>
      <c r="D26" s="5"/>
      <c r="E26" s="5"/>
      <c r="F26" s="5"/>
      <c r="G26" s="5"/>
      <c r="H26" s="5" t="str">
        <f>PROPER(H25)</f>
        <v/>
      </c>
      <c r="I26" s="5"/>
      <c r="J26" s="5"/>
      <c r="K26" s="5"/>
      <c r="L26" s="5"/>
    </row>
    <row r="27" spans="1:1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A931760-B439-4C9D-838B-F80CCEDF341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Təlimat</vt:lpstr>
      <vt:lpstr>MXO</vt:lpstr>
      <vt:lpstr>Reyestr</vt:lpstr>
      <vt:lpstr>yazi</vt:lpstr>
      <vt:lpstr>esas</vt:lpstr>
      <vt:lpstr>hesab</vt:lpstr>
      <vt:lpstr>kime</vt:lpstr>
      <vt:lpstr>mebleg</vt:lpstr>
      <vt:lpstr>sh_v</vt:lpstr>
      <vt:lpstr>sira</vt:lpstr>
      <vt:lpstr>tarix</vt:lpstr>
      <vt:lpstr>yazi</vt:lpstr>
    </vt:vector>
  </TitlesOfParts>
  <Company>Ultra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Acer</cp:lastModifiedBy>
  <cp:lastPrinted>2017-07-26T14:35:52Z</cp:lastPrinted>
  <dcterms:created xsi:type="dcterms:W3CDTF">2007-08-06T07:42:00Z</dcterms:created>
  <dcterms:modified xsi:type="dcterms:W3CDTF">2017-07-27T05:38:31Z</dcterms:modified>
</cp:coreProperties>
</file>